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llory\Desktop\"/>
    </mc:Choice>
  </mc:AlternateContent>
  <bookViews>
    <workbookView xWindow="0" yWindow="0" windowWidth="15360" windowHeight="7755"/>
  </bookViews>
  <sheets>
    <sheet name="Exp 01 - Iodine Clock" sheetId="1" r:id="rId1"/>
  </sheets>
  <definedNames>
    <definedName name="_xlnm.Print_Area" localSheetId="0">'Exp 01 - Iodine Clock'!$A$1:$I$27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  <c r="I4" i="1"/>
  <c r="I3" i="1"/>
  <c r="I2" i="1"/>
  <c r="D5" i="1"/>
  <c r="D4" i="1"/>
  <c r="D3" i="1"/>
  <c r="D2" i="1"/>
  <c r="C5" i="1"/>
  <c r="C4" i="1"/>
  <c r="C3" i="1"/>
  <c r="C2" i="1"/>
  <c r="H5" i="1"/>
  <c r="H4" i="1"/>
  <c r="H3" i="1"/>
  <c r="H2" i="1"/>
  <c r="G5" i="1"/>
  <c r="G4" i="1"/>
  <c r="G3" i="1"/>
  <c r="G2" i="1"/>
  <c r="A26" i="1" l="1"/>
</calcChain>
</file>

<file path=xl/sharedStrings.xml><?xml version="1.0" encoding="utf-8"?>
<sst xmlns="http://schemas.openxmlformats.org/spreadsheetml/2006/main" count="9" uniqueCount="9">
  <si>
    <t>Rxn</t>
  </si>
  <si>
    <r>
      <t>1/T (K</t>
    </r>
    <r>
      <rPr>
        <vertAlign val="superscript"/>
        <sz val="11"/>
        <color theme="1"/>
        <rFont val="Calibri"/>
        <family val="2"/>
        <scheme val="minor"/>
      </rPr>
      <t>-1</t>
    </r>
    <r>
      <rPr>
        <sz val="11"/>
        <color theme="1"/>
        <rFont val="Calibri"/>
        <family val="2"/>
        <scheme val="minor"/>
      </rPr>
      <t>)</t>
    </r>
  </si>
  <si>
    <t>Time (s)</t>
  </si>
  <si>
    <r>
      <t>Temp (</t>
    </r>
    <r>
      <rPr>
        <sz val="11"/>
        <color theme="1"/>
        <rFont val="Calibri"/>
        <family val="2"/>
      </rPr>
      <t>°</t>
    </r>
    <r>
      <rPr>
        <sz val="9.9"/>
        <color theme="1"/>
        <rFont val="Calibri"/>
        <family val="2"/>
      </rPr>
      <t>C)</t>
    </r>
  </si>
  <si>
    <t>Temp (K)</t>
  </si>
  <si>
    <t>ln (RATE)</t>
  </si>
  <si>
    <r>
      <t>[S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2"/>
        <scheme val="minor"/>
      </rPr>
      <t>3</t>
    </r>
    <r>
      <rPr>
        <vertAlign val="superscript"/>
        <sz val="11"/>
        <color theme="1"/>
        <rFont val="Calibri"/>
        <family val="2"/>
        <scheme val="minor"/>
      </rPr>
      <t>2-</t>
    </r>
    <r>
      <rPr>
        <sz val="11"/>
        <color theme="1"/>
        <rFont val="Calibri"/>
        <family val="2"/>
        <scheme val="minor"/>
      </rPr>
      <t>] (M)</t>
    </r>
  </si>
  <si>
    <r>
      <t>Rate [S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2"/>
        <scheme val="minor"/>
      </rPr>
      <t>3</t>
    </r>
    <r>
      <rPr>
        <vertAlign val="superscript"/>
        <sz val="11"/>
        <color theme="1"/>
        <rFont val="Calibri"/>
        <family val="2"/>
        <scheme val="minor"/>
      </rPr>
      <t>2-</t>
    </r>
    <r>
      <rPr>
        <sz val="11"/>
        <color theme="1"/>
        <rFont val="Calibri"/>
        <family val="2"/>
        <scheme val="minor"/>
      </rPr>
      <t>]/2t</t>
    </r>
  </si>
  <si>
    <r>
      <t>1/T (K</t>
    </r>
    <r>
      <rPr>
        <vertAlign val="superscript"/>
        <sz val="11"/>
        <color theme="1"/>
        <rFont val="Calibri"/>
        <family val="2"/>
        <scheme val="minor"/>
      </rPr>
      <t>-1</t>
    </r>
    <r>
      <rPr>
        <sz val="11"/>
        <color theme="1"/>
        <rFont val="Calibri"/>
        <family val="2"/>
        <scheme val="minor"/>
      </rPr>
      <t>) x 10</t>
    </r>
    <r>
      <rPr>
        <vertAlign val="superscript"/>
        <sz val="11"/>
        <color theme="1"/>
        <rFont val="Calibri"/>
        <family val="2"/>
        <scheme val="minor"/>
      </rPr>
      <t>-3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</si>
</sst>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vertAlign val="superscript"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9.9"/>
      <color theme="1"/>
      <name val="Calibri"/>
      <family val="2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11" fontId="0" fillId="0" borderId="1" xfId="0" applyNumberForma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1" fontId="5" fillId="3" borderId="2" xfId="0" applyNumberFormat="1" applyFont="1" applyFill="1" applyBorder="1" applyAlignment="1">
      <alignment horizontal="center" vertical="center"/>
    </xf>
    <xf numFmtId="11" fontId="5" fillId="3" borderId="3" xfId="0" applyNumberFormat="1" applyFont="1" applyFill="1" applyBorder="1" applyAlignment="1">
      <alignment horizontal="center" vertical="center"/>
    </xf>
    <xf numFmtId="11" fontId="5" fillId="3" borderId="4" xfId="0" applyNumberFormat="1" applyFont="1" applyFill="1" applyBorder="1" applyAlignment="1">
      <alignment horizontal="center" vertical="center"/>
    </xf>
    <xf numFmtId="11" fontId="5" fillId="3" borderId="5" xfId="0" applyNumberFormat="1" applyFont="1" applyFill="1" applyBorder="1" applyAlignment="1">
      <alignment horizontal="center" vertical="center"/>
    </xf>
    <xf numFmtId="11" fontId="5" fillId="3" borderId="6" xfId="0" applyNumberFormat="1" applyFont="1" applyFill="1" applyBorder="1" applyAlignment="1">
      <alignment horizontal="center" vertical="center"/>
    </xf>
    <xf numFmtId="11" fontId="5" fillId="3" borderId="7" xfId="0" applyNumberFormat="1" applyFont="1" applyFill="1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1/T (K</a:t>
            </a:r>
            <a:r>
              <a:rPr lang="en-US" baseline="30000"/>
              <a:t>-1</a:t>
            </a:r>
            <a:r>
              <a:rPr lang="en-US"/>
              <a:t>) x 10</a:t>
            </a:r>
            <a:r>
              <a:rPr lang="en-US" baseline="30000"/>
              <a:t>-3</a:t>
            </a:r>
            <a:r>
              <a:rPr lang="en-US"/>
              <a:t> </a:t>
            </a:r>
            <a:r>
              <a:rPr lang="en-US" baseline="0">
                <a:solidFill>
                  <a:schemeClr val="bg1">
                    <a:lumMod val="50000"/>
                  </a:schemeClr>
                </a:solidFill>
              </a:rPr>
              <a:t>vs</a:t>
            </a:r>
            <a:r>
              <a:rPr lang="en-US"/>
              <a:t> Ln(Rate)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'Exp 01 - Iodine Clock'!$I$1</c:f>
              <c:strCache>
                <c:ptCount val="1"/>
                <c:pt idx="0">
                  <c:v>1/T (K-1) x 10-3</c:v>
                </c:pt>
              </c:strCache>
            </c:strRef>
          </c:tx>
          <c:spPr>
            <a:ln w="19050">
              <a:noFill/>
            </a:ln>
          </c:spPr>
          <c:trendline>
            <c:trendlineType val="linear"/>
            <c:forward val="0.5"/>
            <c:backward val="0.5"/>
            <c:dispRSqr val="0"/>
            <c:dispEq val="1"/>
            <c:trendlineLbl>
              <c:layout>
                <c:manualLayout>
                  <c:x val="-5.2475861331813161E-3"/>
                  <c:y val="-0.38561853804939783"/>
                </c:manualLayout>
              </c:layout>
              <c:numFmt formatCode="General" sourceLinked="0"/>
            </c:trendlineLbl>
          </c:trendline>
          <c:xVal>
            <c:numRef>
              <c:f>'Exp 01 - Iodine Clock'!$I$2:$I$5</c:f>
            </c:numRef>
          </c:xVal>
          <c:yVal>
            <c:numRef>
              <c:f>'Exp 01 - Iodine Clock'!$H$2:$H$5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8354264"/>
        <c:axId val="178415544"/>
      </c:scatterChart>
      <c:valAx>
        <c:axId val="178354264"/>
        <c:scaling>
          <c:orientation val="minMax"/>
          <c:min val="2.5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1/T (K</a:t>
                </a:r>
                <a:r>
                  <a:rPr lang="en-US" baseline="30000"/>
                  <a:t>-1</a:t>
                </a:r>
                <a:r>
                  <a:rPr lang="en-US"/>
                  <a:t>) x 10</a:t>
                </a:r>
                <a:r>
                  <a:rPr lang="en-US" baseline="30000"/>
                  <a:t>-3</a:t>
                </a:r>
                <a:r>
                  <a:rPr lang="en-US"/>
                  <a:t>)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low"/>
        <c:crossAx val="178415544"/>
        <c:crosses val="autoZero"/>
        <c:crossBetween val="midCat"/>
      </c:valAx>
      <c:valAx>
        <c:axId val="178415544"/>
        <c:scaling>
          <c:orientation val="minMax"/>
          <c:max val="-6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Ln(Rate)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high"/>
        <c:crossAx val="17835426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9524</xdr:rowOff>
    </xdr:from>
    <xdr:to>
      <xdr:col>9</xdr:col>
      <xdr:colOff>0</xdr:colOff>
      <xdr:row>25</xdr:row>
      <xdr:rowOff>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7"/>
  <sheetViews>
    <sheetView tabSelected="1" zoomScale="90" zoomScaleNormal="90" workbookViewId="0">
      <selection activeCell="B2" sqref="B2"/>
    </sheetView>
  </sheetViews>
  <sheetFormatPr defaultRowHeight="15" x14ac:dyDescent="0.25"/>
  <cols>
    <col min="1" max="1" width="10.7109375" style="1" bestFit="1" customWidth="1"/>
    <col min="2" max="2" width="11.85546875" style="1" bestFit="1" customWidth="1"/>
    <col min="3" max="3" width="8.7109375" style="1" bestFit="1" customWidth="1"/>
    <col min="4" max="4" width="7.5703125" style="1" bestFit="1" customWidth="1"/>
    <col min="5" max="5" width="13.42578125" style="1" bestFit="1" customWidth="1"/>
    <col min="6" max="6" width="12.7109375" style="1" bestFit="1" customWidth="1"/>
    <col min="7" max="7" width="14.5703125" style="1" bestFit="1" customWidth="1"/>
    <col min="8" max="8" width="15" style="1" bestFit="1" customWidth="1"/>
    <col min="9" max="9" width="13.42578125" style="1" bestFit="1" customWidth="1"/>
    <col min="10" max="10" width="8.28515625" style="1" bestFit="1" customWidth="1"/>
    <col min="11" max="11" width="12.5703125" style="3" bestFit="1" customWidth="1"/>
    <col min="12" max="12" width="6" style="1" bestFit="1" customWidth="1"/>
    <col min="13" max="13" width="6.42578125" style="1" bestFit="1" customWidth="1"/>
    <col min="14" max="14" width="5.42578125" style="1" bestFit="1" customWidth="1"/>
    <col min="15" max="15" width="15" style="1" bestFit="1" customWidth="1"/>
    <col min="16" max="16" width="9.5703125" style="1" bestFit="1" customWidth="1"/>
    <col min="17" max="17" width="6.140625" style="1" customWidth="1"/>
    <col min="18" max="18" width="10.7109375" style="2" bestFit="1" customWidth="1"/>
    <col min="19" max="19" width="8.140625" style="2" customWidth="1"/>
    <col min="20" max="20" width="6.42578125" style="1" bestFit="1" customWidth="1"/>
    <col min="21" max="21" width="7" style="1" bestFit="1" customWidth="1"/>
    <col min="22" max="22" width="12.140625" style="1" bestFit="1" customWidth="1"/>
    <col min="23" max="23" width="12.7109375" style="2" bestFit="1" customWidth="1"/>
    <col min="24" max="24" width="7.140625" style="1" bestFit="1" customWidth="1"/>
    <col min="25" max="16384" width="9.140625" style="1"/>
  </cols>
  <sheetData>
    <row r="1" spans="1:23" s="3" customFormat="1" ht="18" x14ac:dyDescent="0.25">
      <c r="A1" s="5" t="s">
        <v>0</v>
      </c>
      <c r="B1" s="5" t="s">
        <v>3</v>
      </c>
      <c r="C1" s="5" t="s">
        <v>4</v>
      </c>
      <c r="D1" s="5" t="s">
        <v>1</v>
      </c>
      <c r="E1" s="5" t="s">
        <v>2</v>
      </c>
      <c r="F1" s="6" t="s">
        <v>6</v>
      </c>
      <c r="G1" s="6" t="s">
        <v>7</v>
      </c>
      <c r="H1" s="5" t="s">
        <v>5</v>
      </c>
      <c r="I1" s="5" t="s">
        <v>8</v>
      </c>
    </row>
    <row r="2" spans="1:23" x14ac:dyDescent="0.25">
      <c r="A2" s="7">
        <v>1</v>
      </c>
      <c r="B2" s="16"/>
      <c r="C2" s="7" t="str">
        <f>IF(B2="","",B2+273)</f>
        <v/>
      </c>
      <c r="D2" s="7" t="str">
        <f>IF(B2="","",1/C2)</f>
        <v/>
      </c>
      <c r="E2" s="16"/>
      <c r="F2" s="17"/>
      <c r="G2" s="4" t="str">
        <f>IF(F2="","",F2/(2*E2))</f>
        <v/>
      </c>
      <c r="H2" s="8" t="str">
        <f>IF(F2="","",LN(G2))</f>
        <v/>
      </c>
      <c r="I2" s="8" t="str">
        <f>IF(B2="","",D2*1000)</f>
        <v/>
      </c>
      <c r="J2" s="3"/>
      <c r="K2" s="1"/>
      <c r="Q2" s="2"/>
      <c r="S2" s="1"/>
      <c r="V2" s="2"/>
      <c r="W2" s="1"/>
    </row>
    <row r="3" spans="1:23" x14ac:dyDescent="0.25">
      <c r="A3" s="7">
        <v>9</v>
      </c>
      <c r="B3" s="16"/>
      <c r="C3" s="7" t="str">
        <f t="shared" ref="C3:C5" si="0">IF(B3="","",B3+273)</f>
        <v/>
      </c>
      <c r="D3" s="7" t="str">
        <f t="shared" ref="D3:D5" si="1">IF(B3="","",1/C3)</f>
        <v/>
      </c>
      <c r="E3" s="16"/>
      <c r="F3" s="17"/>
      <c r="G3" s="4" t="str">
        <f t="shared" ref="G3:G5" si="2">IF(F3="","",F3/(2*E3))</f>
        <v/>
      </c>
      <c r="H3" s="8" t="str">
        <f t="shared" ref="H3:H5" si="3">IF(F3="","",LN(G3))</f>
        <v/>
      </c>
      <c r="I3" s="8" t="str">
        <f t="shared" ref="I3:I5" si="4">IF(B3="","",D3*1000)</f>
        <v/>
      </c>
      <c r="J3" s="3"/>
      <c r="K3" s="1"/>
      <c r="Q3" s="2"/>
      <c r="S3" s="1"/>
      <c r="V3" s="2"/>
      <c r="W3" s="1"/>
    </row>
    <row r="4" spans="1:23" x14ac:dyDescent="0.25">
      <c r="A4" s="7">
        <v>10</v>
      </c>
      <c r="B4" s="16"/>
      <c r="C4" s="7" t="str">
        <f t="shared" si="0"/>
        <v/>
      </c>
      <c r="D4" s="7" t="str">
        <f t="shared" si="1"/>
        <v/>
      </c>
      <c r="E4" s="16"/>
      <c r="F4" s="17"/>
      <c r="G4" s="4" t="str">
        <f t="shared" si="2"/>
        <v/>
      </c>
      <c r="H4" s="8" t="str">
        <f t="shared" si="3"/>
        <v/>
      </c>
      <c r="I4" s="8" t="str">
        <f t="shared" si="4"/>
        <v/>
      </c>
      <c r="J4" s="3"/>
      <c r="K4" s="1"/>
      <c r="Q4" s="2"/>
      <c r="S4" s="1"/>
      <c r="V4" s="2"/>
      <c r="W4" s="1"/>
    </row>
    <row r="5" spans="1:23" x14ac:dyDescent="0.25">
      <c r="A5" s="9">
        <v>11</v>
      </c>
      <c r="B5" s="16"/>
      <c r="C5" s="7" t="str">
        <f t="shared" si="0"/>
        <v/>
      </c>
      <c r="D5" s="7" t="str">
        <f t="shared" si="1"/>
        <v/>
      </c>
      <c r="E5" s="16"/>
      <c r="F5" s="17"/>
      <c r="G5" s="4" t="str">
        <f t="shared" si="2"/>
        <v/>
      </c>
      <c r="H5" s="8" t="str">
        <f t="shared" si="3"/>
        <v/>
      </c>
      <c r="I5" s="8" t="str">
        <f t="shared" si="4"/>
        <v/>
      </c>
      <c r="J5" s="3"/>
      <c r="K5" s="1"/>
      <c r="Q5" s="2"/>
      <c r="S5" s="1"/>
      <c r="V5" s="2"/>
      <c r="W5" s="1"/>
    </row>
    <row r="25" spans="1:9" ht="15.75" thickBot="1" x14ac:dyDescent="0.3"/>
    <row r="26" spans="1:9" x14ac:dyDescent="0.25">
      <c r="A26" s="10" t="e">
        <f>SLOPE(H2:H5,D2:D5)</f>
        <v>#DIV/0!</v>
      </c>
      <c r="B26" s="11"/>
      <c r="C26" s="11"/>
      <c r="D26" s="11"/>
      <c r="E26" s="11"/>
      <c r="F26" s="11"/>
      <c r="G26" s="11"/>
      <c r="H26" s="11"/>
      <c r="I26" s="12"/>
    </row>
    <row r="27" spans="1:9" ht="15.75" thickBot="1" x14ac:dyDescent="0.3">
      <c r="A27" s="13"/>
      <c r="B27" s="14"/>
      <c r="C27" s="14"/>
      <c r="D27" s="14"/>
      <c r="E27" s="14"/>
      <c r="F27" s="14"/>
      <c r="G27" s="14"/>
      <c r="H27" s="14"/>
      <c r="I27" s="15"/>
    </row>
  </sheetData>
  <sheetProtection sheet="1" objects="1" scenarios="1" selectLockedCells="1"/>
  <mergeCells count="1">
    <mergeCell ref="A26:I27"/>
  </mergeCells>
  <printOptions horizontalCentered="1" verticalCentered="1"/>
  <pageMargins left="0.7" right="0.7" top="0.75" bottom="0.75" header="0.3" footer="0.3"/>
  <pageSetup orientation="landscape" r:id="rId1"/>
  <headerFooter>
    <oddHeader>&amp;A</oddHeader>
    <oddFooter>&amp;C&amp;D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Exp 01 - Iodine Clock</vt:lpstr>
      <vt:lpstr>'Exp 01 - Iodine Clock'!Print_Area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Mallory</dc:creator>
  <cp:lastModifiedBy>Mallory</cp:lastModifiedBy>
  <cp:lastPrinted>2014-03-01T20:44:35Z</cp:lastPrinted>
  <dcterms:created xsi:type="dcterms:W3CDTF">2014-02-12T03:30:48Z</dcterms:created>
  <dcterms:modified xsi:type="dcterms:W3CDTF">2014-03-01T20:45:13Z</dcterms:modified>
</cp:coreProperties>
</file>